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135" windowWidth="21720" windowHeight="13290" tabRatio="152" activeTab="0"/>
  </bookViews>
  <sheets>
    <sheet name="CF" sheetId="1" r:id="rId1"/>
  </sheets>
  <definedNames/>
  <calcPr fullCalcOnLoad="1"/>
</workbook>
</file>

<file path=xl/sharedStrings.xml><?xml version="1.0" encoding="utf-8"?>
<sst xmlns="http://schemas.openxmlformats.org/spreadsheetml/2006/main" count="73" uniqueCount="39">
  <si>
    <t>Pagamento</t>
  </si>
  <si>
    <t>(**) Mensile</t>
  </si>
  <si>
    <t>DURATA</t>
  </si>
  <si>
    <t>ANTICIPATO</t>
  </si>
  <si>
    <t>POSTICIPATO</t>
  </si>
  <si>
    <t>Fino a Euro 3.500,00</t>
  </si>
  <si>
    <t>da 3.501,00 a 6.500,00 Euro</t>
  </si>
  <si>
    <t>da 6.501,00 a 20.000,00 Euro</t>
  </si>
  <si>
    <t>da 20.001,00 a 50.000,00 Euro</t>
  </si>
  <si>
    <t>DA</t>
  </si>
  <si>
    <t>A</t>
  </si>
  <si>
    <t>Mesi</t>
  </si>
  <si>
    <t>MENSILE ANTICIPATA</t>
  </si>
  <si>
    <t>MENSILE POSTICIPATA</t>
  </si>
  <si>
    <t>TRIMESTRALE POSTICIPATA</t>
  </si>
  <si>
    <t>TRIMESTRALE ANTICIPATA</t>
  </si>
  <si>
    <t>Tipo di</t>
  </si>
  <si>
    <t>pagamento</t>
  </si>
  <si>
    <t>(**) Trimestrale</t>
  </si>
  <si>
    <t>EUROCONSULT</t>
  </si>
  <si>
    <t>CONSULENTI GLOBALI ASSOCIATI</t>
  </si>
  <si>
    <t>VALIDITA' : 01 SETTEMBRE 2011</t>
  </si>
  <si>
    <t>Impegno riacquisto : 1% (°) - ZERO spese istruttoria</t>
  </si>
  <si>
    <t xml:space="preserve">Tipo Contratto : LOCAZIONE OPERATIVA (noleggio) </t>
  </si>
  <si>
    <r>
      <t xml:space="preserve">Assicurazione beni "Furto-incendio" Inclusa (vedi nota)              </t>
    </r>
    <r>
      <rPr>
        <b/>
        <sz val="11"/>
        <color indexed="10"/>
        <rFont val="Arial"/>
        <family val="2"/>
      </rPr>
      <t>Tabella OBS00</t>
    </r>
  </si>
  <si>
    <t>(nota) L'ASSICURAZIONE PER I BENI PORTATILI INCREMENTA L'IMPORTO DEL CANONE DEL 2,50%</t>
  </si>
  <si>
    <t>(nota) Per attività di recente costituzione (&lt; 3 esercizi) potrebbe essere applicata l'assicurazione "Credit Protection Insurance"</t>
  </si>
  <si>
    <t>(nota) Per importi inferiori a Euro 3.500,00 potrebbe essere applicata l'assicurazione "Credit Protection Insurance". Si prega consultare il ns. sito</t>
  </si>
  <si>
    <t>(°) IMPORTO MINIMO EURO 50,00 + IVA</t>
  </si>
  <si>
    <t>ATTENZIONE : per motivi tecnici, l'importo del canone (RID) viene automaticamente arrotondato ai 50 cent. di Euro superiori.</t>
  </si>
  <si>
    <t>PAGAMENTO POSTICIPATO : La scadenza del primo canone è posticipato al giorno 1 o 15</t>
  </si>
  <si>
    <t>(**) PAGAMENTO ANTICIPATO : versamento del primo canone alla firma del contratto del mese successivo alla DATA DI CONSEGNA BENI</t>
  </si>
  <si>
    <t>OLTRE 50.001 euro</t>
  </si>
  <si>
    <r>
      <t xml:space="preserve">TABELLE RISERVATE A : PARTNERS  </t>
    </r>
    <r>
      <rPr>
        <b/>
        <sz val="14"/>
        <color indexed="10"/>
        <rFont val="Arial"/>
        <family val="2"/>
      </rPr>
      <t>IL TRIANGOLO S.p.A.</t>
    </r>
  </si>
  <si>
    <t>RATA MENSILE ANTICIPATA</t>
  </si>
  <si>
    <t>Totale imponibile richiesto</t>
  </si>
  <si>
    <t>Durata</t>
  </si>
  <si>
    <t>Noleggio</t>
  </si>
  <si>
    <t>RATA MENSILE ANTICIPATA PER UN IMPORTO RICHIESTO DI 33000 EURO IN 24 MESI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</si>
</sst>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_ ;[Red]\-0.000\ "/>
    <numFmt numFmtId="166" formatCode="&quot;€&quot;\ #,##0.00"/>
    <numFmt numFmtId="167" formatCode="0.0000"/>
  </numFmts>
  <fonts count="21">
    <font>
      <sz val="10"/>
      <name val="Arial"/>
      <family val="0"/>
    </font>
    <font>
      <b/>
      <sz val="12"/>
      <color indexed="10"/>
      <name val="Arial"/>
      <family val="2"/>
    </font>
    <font>
      <sz val="10"/>
      <color indexed="23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36"/>
      <color indexed="18"/>
      <name val="Garamond"/>
      <family val="1"/>
    </font>
    <font>
      <b/>
      <sz val="16"/>
      <color indexed="18"/>
      <name val="Garamond"/>
      <family val="1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0"/>
      <name val="Arial"/>
      <family val="2"/>
    </font>
    <font>
      <sz val="8"/>
      <color indexed="1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22"/>
      <color indexed="12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6" fontId="3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3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166" fontId="6" fillId="3" borderId="0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16" fillId="4" borderId="4" xfId="0" applyFont="1" applyFill="1" applyBorder="1" applyAlignment="1">
      <alignment horizontal="left" indent="1"/>
    </xf>
    <xf numFmtId="0" fontId="16" fillId="4" borderId="0" xfId="0" applyFont="1" applyFill="1" applyBorder="1" applyAlignment="1">
      <alignment horizontal="left" indent="1"/>
    </xf>
    <xf numFmtId="0" fontId="16" fillId="4" borderId="5" xfId="0" applyFont="1" applyFill="1" applyBorder="1" applyAlignment="1">
      <alignment horizontal="left" indent="1"/>
    </xf>
    <xf numFmtId="0" fontId="16" fillId="4" borderId="6" xfId="0" applyFont="1" applyFill="1" applyBorder="1" applyAlignment="1">
      <alignment horizontal="left" indent="1"/>
    </xf>
    <xf numFmtId="0" fontId="16" fillId="4" borderId="7" xfId="0" applyFont="1" applyFill="1" applyBorder="1" applyAlignment="1">
      <alignment horizontal="left" indent="1"/>
    </xf>
    <xf numFmtId="0" fontId="16" fillId="4" borderId="8" xfId="0" applyFont="1" applyFill="1" applyBorder="1" applyAlignment="1">
      <alignment horizontal="left" indent="1"/>
    </xf>
    <xf numFmtId="0" fontId="0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left" vertical="center"/>
      <protection/>
    </xf>
    <xf numFmtId="3" fontId="0" fillId="3" borderId="0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 horizontal="center"/>
      <protection/>
    </xf>
    <xf numFmtId="0" fontId="14" fillId="3" borderId="0" xfId="0" applyFont="1" applyFill="1" applyBorder="1" applyAlignment="1" applyProtection="1">
      <alignment horizontal="center"/>
      <protection/>
    </xf>
    <xf numFmtId="166" fontId="3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ont="1" applyFill="1" applyBorder="1" applyAlignment="1" applyProtection="1">
      <alignment horizontal="center" vertical="center"/>
      <protection/>
    </xf>
    <xf numFmtId="164" fontId="17" fillId="0" borderId="14" xfId="0" applyNumberFormat="1" applyFont="1" applyFill="1" applyBorder="1" applyAlignment="1">
      <alignment horizontal="center" wrapText="1"/>
    </xf>
    <xf numFmtId="164" fontId="17" fillId="0" borderId="15" xfId="0" applyNumberFormat="1" applyFont="1" applyFill="1" applyBorder="1" applyAlignment="1">
      <alignment horizontal="center" wrapText="1"/>
    </xf>
    <xf numFmtId="164" fontId="17" fillId="0" borderId="16" xfId="0" applyNumberFormat="1" applyFont="1" applyFill="1" applyBorder="1" applyAlignment="1">
      <alignment horizontal="center" wrapText="1"/>
    </xf>
    <xf numFmtId="164" fontId="17" fillId="0" borderId="17" xfId="0" applyNumberFormat="1" applyFont="1" applyFill="1" applyBorder="1" applyAlignment="1">
      <alignment horizontal="center" wrapText="1"/>
    </xf>
    <xf numFmtId="164" fontId="17" fillId="0" borderId="18" xfId="0" applyNumberFormat="1" applyFont="1" applyFill="1" applyBorder="1" applyAlignment="1">
      <alignment horizontal="center" wrapText="1"/>
    </xf>
    <xf numFmtId="164" fontId="17" fillId="0" borderId="19" xfId="0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indent="1"/>
    </xf>
    <xf numFmtId="0" fontId="16" fillId="4" borderId="0" xfId="0" applyFont="1" applyFill="1" applyBorder="1" applyAlignment="1">
      <alignment horizontal="left" indent="1"/>
    </xf>
    <xf numFmtId="0" fontId="16" fillId="4" borderId="5" xfId="0" applyFont="1" applyFill="1" applyBorder="1" applyAlignment="1">
      <alignment horizontal="left" indent="1"/>
    </xf>
    <xf numFmtId="0" fontId="11" fillId="4" borderId="4" xfId="0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center"/>
      <protection/>
    </xf>
    <xf numFmtId="0" fontId="11" fillId="4" borderId="5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2" xfId="0" applyFont="1" applyFill="1" applyBorder="1" applyAlignment="1" applyProtection="1">
      <alignment horizontal="center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12" fillId="4" borderId="4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6" fillId="4" borderId="1" xfId="0" applyFont="1" applyFill="1" applyBorder="1" applyAlignment="1">
      <alignment horizontal="left" indent="1"/>
    </xf>
    <xf numFmtId="0" fontId="16" fillId="4" borderId="2" xfId="0" applyFont="1" applyFill="1" applyBorder="1" applyAlignment="1">
      <alignment horizontal="left" indent="1"/>
    </xf>
    <xf numFmtId="0" fontId="16" fillId="4" borderId="3" xfId="0" applyFont="1" applyFill="1" applyBorder="1" applyAlignment="1">
      <alignment horizontal="left" indent="1"/>
    </xf>
    <xf numFmtId="0" fontId="12" fillId="4" borderId="0" xfId="0" applyFont="1" applyFill="1" applyBorder="1" applyAlignment="1" applyProtection="1">
      <alignment horizontal="center"/>
      <protection/>
    </xf>
    <xf numFmtId="0" fontId="12" fillId="4" borderId="5" xfId="0" applyFont="1" applyFill="1" applyBorder="1" applyAlignment="1" applyProtection="1">
      <alignment horizontal="center"/>
      <protection/>
    </xf>
    <xf numFmtId="0" fontId="14" fillId="4" borderId="4" xfId="0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 applyProtection="1">
      <alignment horizontal="center"/>
      <protection/>
    </xf>
    <xf numFmtId="0" fontId="14" fillId="4" borderId="5" xfId="0" applyFont="1" applyFill="1" applyBorder="1" applyAlignment="1" applyProtection="1">
      <alignment horizontal="center"/>
      <protection/>
    </xf>
    <xf numFmtId="0" fontId="14" fillId="4" borderId="6" xfId="0" applyFont="1" applyFill="1" applyBorder="1" applyAlignment="1" applyProtection="1">
      <alignment horizontal="center"/>
      <protection/>
    </xf>
    <xf numFmtId="0" fontId="14" fillId="4" borderId="7" xfId="0" applyFont="1" applyFill="1" applyBorder="1" applyAlignment="1" applyProtection="1">
      <alignment horizontal="center"/>
      <protection/>
    </xf>
    <xf numFmtId="0" fontId="14" fillId="4" borderId="8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 vertical="center"/>
      <protection locked="0"/>
    </xf>
    <xf numFmtId="166" fontId="19" fillId="5" borderId="20" xfId="0" applyNumberFormat="1" applyFont="1" applyFill="1" applyBorder="1" applyAlignment="1" applyProtection="1">
      <alignment horizontal="center" vertical="center"/>
      <protection locked="0"/>
    </xf>
    <xf numFmtId="166" fontId="19" fillId="5" borderId="21" xfId="0" applyNumberFormat="1" applyFont="1" applyFill="1" applyBorder="1" applyAlignment="1" applyProtection="1">
      <alignment horizontal="center" vertical="center"/>
      <protection locked="0"/>
    </xf>
    <xf numFmtId="166" fontId="19" fillId="5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6" borderId="23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2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17</xdr:row>
      <xdr:rowOff>171450</xdr:rowOff>
    </xdr:from>
    <xdr:to>
      <xdr:col>3</xdr:col>
      <xdr:colOff>200025</xdr:colOff>
      <xdr:row>19</xdr:row>
      <xdr:rowOff>19050</xdr:rowOff>
    </xdr:to>
    <xdr:pic macro="[0]!Macro1">
      <xdr:nvPicPr>
        <xdr:cNvPr id="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467225"/>
          <a:ext cx="2486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276225</xdr:rowOff>
    </xdr:from>
    <xdr:to>
      <xdr:col>2</xdr:col>
      <xdr:colOff>1162050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482646">
          <a:off x="371475" y="447675"/>
          <a:ext cx="12858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Z46"/>
  <sheetViews>
    <sheetView showGridLines="0" showZeros="0" tabSelected="1" showOutlineSymbols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4.7109375" style="17" customWidth="1"/>
    <col min="3" max="3" width="30.7109375" style="17" customWidth="1"/>
    <col min="4" max="4" width="4.7109375" style="17" customWidth="1"/>
    <col min="5" max="5" width="20.7109375" style="17" customWidth="1"/>
    <col min="6" max="6" width="4.7109375" style="17" customWidth="1"/>
    <col min="7" max="7" width="30.7109375" style="17" customWidth="1"/>
    <col min="8" max="8" width="4.7109375" style="17" customWidth="1"/>
    <col min="9" max="9" width="2.7109375" style="17" customWidth="1"/>
    <col min="10" max="10" width="27.00390625" style="18" hidden="1" customWidth="1"/>
    <col min="11" max="11" width="7.8515625" style="19" hidden="1" customWidth="1"/>
    <col min="12" max="12" width="0" style="19" hidden="1" customWidth="1"/>
    <col min="13" max="13" width="8.57421875" style="17" hidden="1" customWidth="1"/>
    <col min="14" max="14" width="12.28125" style="25" hidden="1" customWidth="1"/>
    <col min="15" max="15" width="13.8515625" style="25" hidden="1" customWidth="1"/>
    <col min="16" max="16" width="12.28125" style="25" hidden="1" customWidth="1"/>
    <col min="17" max="17" width="14.57421875" style="25" hidden="1" customWidth="1"/>
    <col min="18" max="19" width="0" style="17" hidden="1" customWidth="1"/>
    <col min="20" max="20" width="27.00390625" style="20" hidden="1" customWidth="1"/>
    <col min="21" max="21" width="27.00390625" style="17" hidden="1" customWidth="1"/>
    <col min="22" max="22" width="0" style="17" hidden="1" customWidth="1"/>
    <col min="23" max="16384" width="9.140625" style="17" customWidth="1"/>
  </cols>
  <sheetData>
    <row r="1" spans="1:24" ht="13.5" thickBot="1">
      <c r="A1" s="44"/>
      <c r="B1" s="44"/>
      <c r="C1" s="44"/>
      <c r="D1" s="44"/>
      <c r="E1" s="44"/>
      <c r="F1" s="44"/>
      <c r="G1" s="44"/>
      <c r="H1" s="44"/>
      <c r="I1" s="44"/>
      <c r="J1" s="45"/>
      <c r="K1" s="46"/>
      <c r="L1" s="46"/>
      <c r="M1" s="44"/>
      <c r="N1" s="54"/>
      <c r="O1" s="54"/>
      <c r="P1" s="54"/>
      <c r="Q1" s="54"/>
      <c r="R1" s="44"/>
      <c r="S1" s="44"/>
      <c r="T1" s="47"/>
      <c r="U1" s="44"/>
      <c r="V1" s="44"/>
      <c r="W1" s="44"/>
      <c r="X1" s="44"/>
    </row>
    <row r="2" spans="1:24" ht="46.5">
      <c r="A2" s="44"/>
      <c r="B2" s="68" t="s">
        <v>19</v>
      </c>
      <c r="C2" s="69"/>
      <c r="D2" s="69"/>
      <c r="E2" s="69"/>
      <c r="F2" s="69"/>
      <c r="G2" s="69"/>
      <c r="H2" s="70"/>
      <c r="I2" s="48"/>
      <c r="J2" s="45"/>
      <c r="K2" s="46"/>
      <c r="L2" s="46"/>
      <c r="M2" s="44"/>
      <c r="N2" s="54"/>
      <c r="O2" s="54"/>
      <c r="P2" s="54"/>
      <c r="Q2" s="54"/>
      <c r="R2" s="44"/>
      <c r="S2" s="44"/>
      <c r="T2" s="47"/>
      <c r="U2" s="44"/>
      <c r="V2" s="44"/>
      <c r="W2" s="44"/>
      <c r="X2" s="44"/>
    </row>
    <row r="3" spans="1:24" ht="19.5" customHeight="1">
      <c r="A3" s="44"/>
      <c r="B3" s="65" t="s">
        <v>20</v>
      </c>
      <c r="C3" s="66"/>
      <c r="D3" s="66"/>
      <c r="E3" s="66"/>
      <c r="F3" s="66"/>
      <c r="G3" s="66"/>
      <c r="H3" s="67"/>
      <c r="I3" s="48"/>
      <c r="J3" s="45"/>
      <c r="K3" s="46"/>
      <c r="L3" s="46"/>
      <c r="M3" s="44"/>
      <c r="N3" s="54"/>
      <c r="O3" s="54"/>
      <c r="P3" s="54"/>
      <c r="Q3" s="54"/>
      <c r="R3" s="44"/>
      <c r="S3" s="44"/>
      <c r="T3" s="47"/>
      <c r="U3" s="44"/>
      <c r="V3" s="44"/>
      <c r="W3" s="44"/>
      <c r="X3" s="44"/>
    </row>
    <row r="4" spans="1:24" ht="19.5" customHeight="1">
      <c r="A4" s="44"/>
      <c r="B4" s="71" t="s">
        <v>33</v>
      </c>
      <c r="C4" s="77"/>
      <c r="D4" s="77"/>
      <c r="E4" s="77"/>
      <c r="F4" s="77"/>
      <c r="G4" s="77"/>
      <c r="H4" s="78"/>
      <c r="I4" s="49"/>
      <c r="J4" s="45"/>
      <c r="K4" s="46"/>
      <c r="L4" s="46"/>
      <c r="M4" s="44"/>
      <c r="N4" s="54"/>
      <c r="O4" s="54"/>
      <c r="P4" s="54"/>
      <c r="Q4" s="54"/>
      <c r="R4" s="44"/>
      <c r="S4" s="44"/>
      <c r="T4" s="47"/>
      <c r="U4" s="44"/>
      <c r="V4" s="44"/>
      <c r="W4" s="44"/>
      <c r="X4" s="44"/>
    </row>
    <row r="5" spans="1:24" ht="19.5" customHeight="1">
      <c r="A5" s="44"/>
      <c r="B5" s="71" t="s">
        <v>21</v>
      </c>
      <c r="C5" s="72"/>
      <c r="D5" s="72"/>
      <c r="E5" s="72"/>
      <c r="F5" s="72"/>
      <c r="G5" s="72"/>
      <c r="H5" s="73"/>
      <c r="I5" s="48"/>
      <c r="J5" s="45"/>
      <c r="K5" s="46"/>
      <c r="L5" s="46"/>
      <c r="M5" s="44"/>
      <c r="N5" s="54"/>
      <c r="O5" s="54"/>
      <c r="P5" s="54"/>
      <c r="Q5" s="54"/>
      <c r="R5" s="44"/>
      <c r="S5" s="44"/>
      <c r="T5" s="47"/>
      <c r="U5" s="44"/>
      <c r="V5" s="44"/>
      <c r="W5" s="44"/>
      <c r="X5" s="44"/>
    </row>
    <row r="6" spans="1:26" ht="19.5" customHeight="1">
      <c r="A6" s="44"/>
      <c r="B6" s="71" t="s">
        <v>23</v>
      </c>
      <c r="C6" s="77"/>
      <c r="D6" s="77"/>
      <c r="E6" s="77"/>
      <c r="F6" s="77"/>
      <c r="G6" s="77"/>
      <c r="H6" s="78"/>
      <c r="I6" s="48"/>
      <c r="J6" s="45"/>
      <c r="K6" s="46"/>
      <c r="L6" s="46"/>
      <c r="M6" s="44"/>
      <c r="N6" s="54"/>
      <c r="O6" s="54"/>
      <c r="P6" s="54"/>
      <c r="Q6" s="54"/>
      <c r="R6" s="44"/>
      <c r="S6" s="44"/>
      <c r="T6" s="47"/>
      <c r="U6" s="44"/>
      <c r="V6" s="44"/>
      <c r="W6" s="44"/>
      <c r="X6" s="44"/>
      <c r="Y6" s="85"/>
      <c r="Z6" s="85"/>
    </row>
    <row r="7" spans="1:24" ht="19.5" customHeight="1">
      <c r="A7" s="44"/>
      <c r="B7" s="79" t="s">
        <v>22</v>
      </c>
      <c r="C7" s="80"/>
      <c r="D7" s="80"/>
      <c r="E7" s="80"/>
      <c r="F7" s="80"/>
      <c r="G7" s="80"/>
      <c r="H7" s="81"/>
      <c r="I7" s="50"/>
      <c r="J7" s="45"/>
      <c r="K7" s="46"/>
      <c r="L7" s="46"/>
      <c r="M7" s="44"/>
      <c r="N7" s="54"/>
      <c r="O7" s="54"/>
      <c r="P7" s="54"/>
      <c r="Q7" s="54"/>
      <c r="R7" s="44"/>
      <c r="S7" s="44"/>
      <c r="T7" s="47"/>
      <c r="U7" s="44"/>
      <c r="V7" s="44"/>
      <c r="W7" s="44"/>
      <c r="X7" s="44"/>
    </row>
    <row r="8" spans="1:24" ht="19.5" customHeight="1" thickBot="1">
      <c r="A8" s="44"/>
      <c r="B8" s="82" t="s">
        <v>24</v>
      </c>
      <c r="C8" s="83"/>
      <c r="D8" s="83"/>
      <c r="E8" s="83"/>
      <c r="F8" s="83"/>
      <c r="G8" s="83"/>
      <c r="H8" s="84"/>
      <c r="I8" s="50"/>
      <c r="J8" s="45"/>
      <c r="K8" s="46"/>
      <c r="L8" s="46"/>
      <c r="M8" s="44"/>
      <c r="N8" s="54"/>
      <c r="O8" s="54"/>
      <c r="P8" s="54"/>
      <c r="Q8" s="54"/>
      <c r="R8" s="44"/>
      <c r="S8" s="44"/>
      <c r="T8" s="47"/>
      <c r="U8" s="44"/>
      <c r="V8" s="44"/>
      <c r="W8" s="44"/>
      <c r="X8" s="44"/>
    </row>
    <row r="9" spans="1:9" ht="13.5" thickBot="1">
      <c r="A9" s="31"/>
      <c r="B9" s="31"/>
      <c r="C9" s="31"/>
      <c r="D9" s="31"/>
      <c r="E9" s="31"/>
      <c r="F9" s="31"/>
      <c r="G9" s="31"/>
      <c r="H9" s="31"/>
      <c r="I9" s="31"/>
    </row>
    <row r="10" spans="2:8" ht="12.75">
      <c r="B10" s="5"/>
      <c r="C10" s="6"/>
      <c r="D10" s="6"/>
      <c r="E10" s="6"/>
      <c r="F10" s="6"/>
      <c r="G10" s="6"/>
      <c r="H10" s="7"/>
    </row>
    <row r="11" spans="2:21" ht="15.75">
      <c r="B11" s="8"/>
      <c r="C11" s="61" t="s">
        <v>35</v>
      </c>
      <c r="D11" s="1"/>
      <c r="E11" s="61" t="s">
        <v>36</v>
      </c>
      <c r="F11" s="2"/>
      <c r="G11" s="61" t="s">
        <v>16</v>
      </c>
      <c r="H11" s="9"/>
      <c r="M11" s="21" t="s">
        <v>2</v>
      </c>
      <c r="N11" s="24" t="s">
        <v>0</v>
      </c>
      <c r="O11" s="24" t="s">
        <v>1</v>
      </c>
      <c r="P11" s="24" t="s">
        <v>0</v>
      </c>
      <c r="Q11" s="24" t="s">
        <v>18</v>
      </c>
      <c r="S11" s="31"/>
      <c r="T11" s="33"/>
      <c r="U11" s="31">
        <v>9.740205999999999</v>
      </c>
    </row>
    <row r="12" spans="2:21" ht="15.75">
      <c r="B12" s="8"/>
      <c r="C12" s="2"/>
      <c r="D12" s="1"/>
      <c r="E12" s="61" t="s">
        <v>37</v>
      </c>
      <c r="F12" s="2"/>
      <c r="G12" s="61" t="s">
        <v>17</v>
      </c>
      <c r="H12" s="9"/>
      <c r="K12" s="19" t="s">
        <v>9</v>
      </c>
      <c r="L12" s="19" t="s">
        <v>10</v>
      </c>
      <c r="M12" s="17" t="s">
        <v>11</v>
      </c>
      <c r="N12" s="24" t="s">
        <v>3</v>
      </c>
      <c r="O12" s="24" t="s">
        <v>4</v>
      </c>
      <c r="P12" s="24" t="s">
        <v>3</v>
      </c>
      <c r="Q12" s="24" t="s">
        <v>4</v>
      </c>
      <c r="S12" s="31"/>
      <c r="T12" s="34">
        <f>E14</f>
        <v>24</v>
      </c>
      <c r="U12" s="31">
        <v>4.814867811600001</v>
      </c>
    </row>
    <row r="13" spans="2:21" ht="12.75">
      <c r="B13" s="8"/>
      <c r="C13" s="1"/>
      <c r="D13" s="1"/>
      <c r="E13" s="1"/>
      <c r="F13" s="1"/>
      <c r="G13" s="1"/>
      <c r="H13" s="10"/>
      <c r="J13" s="22" t="s">
        <v>5</v>
      </c>
      <c r="K13" s="23">
        <v>0</v>
      </c>
      <c r="L13" s="23">
        <v>3500</v>
      </c>
      <c r="M13" s="21">
        <v>6</v>
      </c>
      <c r="N13" s="24">
        <v>19.05995</v>
      </c>
      <c r="O13" s="24">
        <v>19.175</v>
      </c>
      <c r="P13" s="24"/>
      <c r="Q13" s="24"/>
      <c r="R13" s="25"/>
      <c r="S13" s="35">
        <f>IF($C$14&lt;6501,6,IF($C$14&lt;20001,12,24))</f>
        <v>24</v>
      </c>
      <c r="T13" s="36" t="str">
        <f>G14</f>
        <v>MENSILE ANTICIPATA</v>
      </c>
      <c r="U13" s="31"/>
    </row>
    <row r="14" spans="2:21" ht="45" customHeight="1">
      <c r="B14" s="8"/>
      <c r="C14" s="51">
        <v>33000</v>
      </c>
      <c r="D14" s="1"/>
      <c r="E14" s="52">
        <v>24</v>
      </c>
      <c r="F14" s="3"/>
      <c r="G14" s="53" t="s">
        <v>12</v>
      </c>
      <c r="H14" s="11"/>
      <c r="J14" s="22" t="s">
        <v>5</v>
      </c>
      <c r="K14" s="23">
        <v>0</v>
      </c>
      <c r="L14" s="23">
        <v>3500</v>
      </c>
      <c r="M14" s="17">
        <v>12</v>
      </c>
      <c r="N14" s="24">
        <v>9.740205999999999</v>
      </c>
      <c r="O14" s="24">
        <v>9.799</v>
      </c>
      <c r="P14" s="24"/>
      <c r="Q14" s="24"/>
      <c r="R14" s="25"/>
      <c r="S14" s="35">
        <f>IF($C$14&lt;6501,12,IF($C$14&lt;20001,18,30))</f>
        <v>30</v>
      </c>
      <c r="T14" s="37" t="s">
        <v>12</v>
      </c>
      <c r="U14" s="37" t="s">
        <v>12</v>
      </c>
    </row>
    <row r="15" spans="2:21" ht="12.75">
      <c r="B15" s="8"/>
      <c r="C15" s="1"/>
      <c r="D15" s="1"/>
      <c r="E15" s="1"/>
      <c r="F15" s="1"/>
      <c r="G15" s="1"/>
      <c r="H15" s="10"/>
      <c r="J15" s="22" t="s">
        <v>5</v>
      </c>
      <c r="K15" s="23">
        <v>0</v>
      </c>
      <c r="L15" s="23">
        <v>3500</v>
      </c>
      <c r="M15" s="17">
        <v>18</v>
      </c>
      <c r="N15" s="24">
        <v>6.649531980000001</v>
      </c>
      <c r="O15" s="24">
        <v>6.6896700000000004</v>
      </c>
      <c r="P15" s="24"/>
      <c r="Q15" s="24">
        <v>20.08907901</v>
      </c>
      <c r="R15" s="25"/>
      <c r="S15" s="35">
        <f>IF($C$14&lt;6501,18,IF($C$14&lt;20001,24,36))</f>
        <v>36</v>
      </c>
      <c r="T15" s="32" t="s">
        <v>13</v>
      </c>
      <c r="U15" s="32" t="s">
        <v>13</v>
      </c>
    </row>
    <row r="16" spans="2:21" ht="12.75">
      <c r="B16" s="8"/>
      <c r="C16" s="1"/>
      <c r="D16" s="1"/>
      <c r="E16" s="1"/>
      <c r="F16" s="1"/>
      <c r="G16" s="1"/>
      <c r="H16" s="10"/>
      <c r="J16" s="22" t="s">
        <v>5</v>
      </c>
      <c r="K16" s="23">
        <v>0</v>
      </c>
      <c r="L16" s="23">
        <v>3500</v>
      </c>
      <c r="M16" s="17">
        <v>24</v>
      </c>
      <c r="N16" s="24">
        <v>5.0753490900000005</v>
      </c>
      <c r="O16" s="24">
        <v>5.105985</v>
      </c>
      <c r="P16" s="24"/>
      <c r="Q16" s="24">
        <v>15.333272955</v>
      </c>
      <c r="R16" s="25"/>
      <c r="S16" s="35">
        <f>IF($C$14&lt;6501,24,IF($C$14&lt;20001,30,48))</f>
        <v>48</v>
      </c>
      <c r="T16" s="32" t="s">
        <v>14</v>
      </c>
      <c r="U16" s="32" t="str">
        <f>IF(C14&gt;20000,T16,IF(C14&lt;20001,IF(E14&gt;13,T16,"")))</f>
        <v>TRIMESTRALE POSTICIPATA</v>
      </c>
    </row>
    <row r="17" spans="2:21" ht="20.25">
      <c r="B17" s="8"/>
      <c r="C17" s="1"/>
      <c r="D17" s="1"/>
      <c r="E17" s="89" t="s">
        <v>34</v>
      </c>
      <c r="F17" s="89"/>
      <c r="G17" s="89"/>
      <c r="H17" s="9"/>
      <c r="J17" s="22" t="s">
        <v>5</v>
      </c>
      <c r="K17" s="23">
        <v>0</v>
      </c>
      <c r="L17" s="23">
        <v>3500</v>
      </c>
      <c r="M17" s="17">
        <v>30</v>
      </c>
      <c r="N17" s="24">
        <v>4.225792200000001</v>
      </c>
      <c r="O17" s="24">
        <v>4.2513000000000005</v>
      </c>
      <c r="P17" s="24"/>
      <c r="Q17" s="24">
        <v>12.7666539</v>
      </c>
      <c r="R17" s="25"/>
      <c r="S17" s="35">
        <f>IF($C$14&lt;6501,30,IF($C$14&lt;20001,36,60))</f>
        <v>60</v>
      </c>
      <c r="T17" s="32" t="s">
        <v>15</v>
      </c>
      <c r="U17" s="32" t="str">
        <f>IF(C14&lt;20001,"",T17)</f>
        <v>TRIMESTRALE ANTICIPATA</v>
      </c>
    </row>
    <row r="18" spans="2:21" ht="16.5" thickBot="1">
      <c r="B18" s="8"/>
      <c r="C18" s="1"/>
      <c r="D18" s="1"/>
      <c r="E18" s="4"/>
      <c r="F18" s="4"/>
      <c r="G18" s="4"/>
      <c r="H18" s="12"/>
      <c r="J18" s="22" t="s">
        <v>5</v>
      </c>
      <c r="K18" s="23">
        <v>0</v>
      </c>
      <c r="L18" s="23">
        <v>3500</v>
      </c>
      <c r="M18" s="17">
        <v>36</v>
      </c>
      <c r="N18" s="24">
        <v>3.5982601199999995</v>
      </c>
      <c r="O18" s="24">
        <v>3.6199799999999995</v>
      </c>
      <c r="P18" s="24"/>
      <c r="Q18" s="24">
        <v>10.870799939999998</v>
      </c>
      <c r="R18" s="25"/>
      <c r="S18" s="35">
        <f>IF($C$14&lt;6501,36,IF($C$14&lt;20001,48,""))</f>
      </c>
      <c r="T18" s="32"/>
      <c r="U18" s="31"/>
    </row>
    <row r="19" spans="2:21" ht="45" customHeight="1" thickBot="1">
      <c r="B19" s="8"/>
      <c r="C19" s="1"/>
      <c r="D19" s="1"/>
      <c r="E19" s="86">
        <v>1589</v>
      </c>
      <c r="F19" s="87"/>
      <c r="G19" s="88"/>
      <c r="H19" s="13"/>
      <c r="J19" s="22" t="s">
        <v>5</v>
      </c>
      <c r="K19" s="23">
        <v>0</v>
      </c>
      <c r="L19" s="23">
        <v>3500</v>
      </c>
      <c r="M19" s="17">
        <v>48</v>
      </c>
      <c r="N19" s="24">
        <v>2.851</v>
      </c>
      <c r="O19" s="24">
        <v>2.868</v>
      </c>
      <c r="P19" s="24"/>
      <c r="Q19" s="24">
        <v>8.50350501</v>
      </c>
      <c r="R19" s="25"/>
      <c r="S19" s="35">
        <f>IF($C$14&lt;6501,48,IF($C$14&lt;20001,60,""))</f>
      </c>
      <c r="T19" s="32"/>
      <c r="U19" s="31"/>
    </row>
    <row r="20" spans="2:21" ht="12.75">
      <c r="B20" s="8"/>
      <c r="C20" s="1"/>
      <c r="D20" s="1"/>
      <c r="E20" s="1"/>
      <c r="F20" s="1"/>
      <c r="G20" s="1"/>
      <c r="H20" s="10"/>
      <c r="J20" s="22" t="s">
        <v>5</v>
      </c>
      <c r="K20" s="23">
        <v>0</v>
      </c>
      <c r="L20" s="23">
        <v>3500</v>
      </c>
      <c r="M20" s="21">
        <v>60</v>
      </c>
      <c r="N20" s="24">
        <v>2.425</v>
      </c>
      <c r="O20" s="24">
        <v>2.44</v>
      </c>
      <c r="P20" s="24"/>
      <c r="Q20" s="24">
        <v>7.279302029999999</v>
      </c>
      <c r="R20" s="25"/>
      <c r="S20" s="35">
        <f>IF($C$14&lt;6501,60,IF($C$14&lt;20001,"",""))</f>
      </c>
      <c r="T20" s="32"/>
      <c r="U20" s="31"/>
    </row>
    <row r="21" spans="2:21" ht="18" customHeight="1">
      <c r="B21" s="27"/>
      <c r="C21" s="90" t="s">
        <v>38</v>
      </c>
      <c r="D21" s="90"/>
      <c r="E21" s="90"/>
      <c r="F21" s="90"/>
      <c r="G21" s="90"/>
      <c r="H21" s="28"/>
      <c r="J21" s="22" t="s">
        <v>6</v>
      </c>
      <c r="K21" s="23">
        <v>3501</v>
      </c>
      <c r="L21" s="23">
        <v>6500</v>
      </c>
      <c r="M21" s="21">
        <v>6</v>
      </c>
      <c r="N21" s="24">
        <v>18.8693505</v>
      </c>
      <c r="O21" s="24">
        <v>18.98325</v>
      </c>
      <c r="P21" s="24"/>
      <c r="Q21" s="24"/>
      <c r="R21" s="25"/>
      <c r="S21" s="35"/>
      <c r="T21" s="32">
        <v>1588.9063778280004</v>
      </c>
      <c r="U21" s="31"/>
    </row>
    <row r="22" spans="2:21" ht="12.75">
      <c r="B22" s="8"/>
      <c r="C22" s="91"/>
      <c r="D22" s="91"/>
      <c r="E22" s="91"/>
      <c r="F22" s="91"/>
      <c r="G22" s="91"/>
      <c r="H22" s="10"/>
      <c r="J22" s="22" t="s">
        <v>6</v>
      </c>
      <c r="K22" s="23">
        <v>3501</v>
      </c>
      <c r="L22" s="23">
        <v>6500</v>
      </c>
      <c r="M22" s="21">
        <v>12</v>
      </c>
      <c r="N22" s="24">
        <v>9.642803939999999</v>
      </c>
      <c r="O22" s="24">
        <v>9.70101</v>
      </c>
      <c r="P22" s="24"/>
      <c r="Q22" s="24"/>
      <c r="R22" s="25"/>
      <c r="S22" s="35"/>
      <c r="T22" s="32">
        <v>1588</v>
      </c>
      <c r="U22" s="31"/>
    </row>
    <row r="23" spans="2:21" ht="12.75">
      <c r="B23" s="29"/>
      <c r="C23" s="92"/>
      <c r="D23" s="92"/>
      <c r="E23" s="92"/>
      <c r="F23" s="92"/>
      <c r="G23" s="92"/>
      <c r="H23" s="30"/>
      <c r="J23" s="22" t="s">
        <v>6</v>
      </c>
      <c r="K23" s="23">
        <v>3501</v>
      </c>
      <c r="L23" s="23">
        <v>6500</v>
      </c>
      <c r="M23" s="21">
        <v>18</v>
      </c>
      <c r="N23" s="24">
        <v>6.5830366602</v>
      </c>
      <c r="O23" s="24">
        <v>6.6227733</v>
      </c>
      <c r="P23" s="24"/>
      <c r="Q23" s="24">
        <v>19.888188219899998</v>
      </c>
      <c r="R23" s="25"/>
      <c r="S23" s="35"/>
      <c r="T23" s="32">
        <v>0.9063778280003589</v>
      </c>
      <c r="U23" s="31"/>
    </row>
    <row r="24" spans="2:19" ht="12.75">
      <c r="B24" s="8"/>
      <c r="C24" s="1"/>
      <c r="D24" s="1"/>
      <c r="E24" s="1"/>
      <c r="F24" s="1"/>
      <c r="G24" s="1"/>
      <c r="H24" s="10"/>
      <c r="J24" s="22" t="s">
        <v>6</v>
      </c>
      <c r="K24" s="23">
        <v>3501</v>
      </c>
      <c r="L24" s="23">
        <v>6500</v>
      </c>
      <c r="M24" s="21">
        <v>24</v>
      </c>
      <c r="N24" s="24">
        <v>5.0245955991</v>
      </c>
      <c r="O24" s="24">
        <v>5.054925150000001</v>
      </c>
      <c r="P24" s="24"/>
      <c r="Q24" s="24">
        <v>15.17994022545</v>
      </c>
      <c r="R24" s="25"/>
      <c r="S24" s="21"/>
    </row>
    <row r="25" spans="2:19" ht="12.75">
      <c r="B25" s="8"/>
      <c r="C25" s="1"/>
      <c r="D25" s="1"/>
      <c r="E25" s="1"/>
      <c r="F25" s="1"/>
      <c r="G25" s="1"/>
      <c r="H25" s="10"/>
      <c r="J25" s="22" t="s">
        <v>6</v>
      </c>
      <c r="K25" s="23">
        <v>3501</v>
      </c>
      <c r="L25" s="23">
        <v>6500</v>
      </c>
      <c r="M25" s="21">
        <v>30</v>
      </c>
      <c r="N25" s="24">
        <v>4.183534278000001</v>
      </c>
      <c r="O25" s="24">
        <v>4.208787</v>
      </c>
      <c r="P25" s="24"/>
      <c r="Q25" s="24">
        <v>12.638987361</v>
      </c>
      <c r="R25" s="25"/>
      <c r="S25" s="21"/>
    </row>
    <row r="26" spans="2:19" ht="12.75">
      <c r="B26" s="8"/>
      <c r="C26" s="1"/>
      <c r="D26" s="1"/>
      <c r="E26" s="1"/>
      <c r="F26" s="1"/>
      <c r="G26" s="1"/>
      <c r="H26" s="10"/>
      <c r="J26" s="22" t="s">
        <v>6</v>
      </c>
      <c r="K26" s="23">
        <v>3501</v>
      </c>
      <c r="L26" s="23">
        <v>6500</v>
      </c>
      <c r="M26" s="21">
        <v>36</v>
      </c>
      <c r="N26" s="24">
        <v>3.562</v>
      </c>
      <c r="O26" s="24">
        <v>3.5837801999999996</v>
      </c>
      <c r="P26" s="24"/>
      <c r="Q26" s="24">
        <v>10.762091940599998</v>
      </c>
      <c r="R26" s="25"/>
      <c r="S26" s="21"/>
    </row>
    <row r="27" spans="2:19" ht="13.5" thickBot="1">
      <c r="B27" s="14"/>
      <c r="C27" s="15"/>
      <c r="D27" s="15"/>
      <c r="E27" s="15"/>
      <c r="F27" s="15"/>
      <c r="G27" s="15"/>
      <c r="H27" s="16"/>
      <c r="J27" s="22" t="s">
        <v>6</v>
      </c>
      <c r="K27" s="23">
        <v>3501</v>
      </c>
      <c r="L27" s="23">
        <v>6500</v>
      </c>
      <c r="M27" s="21">
        <v>48</v>
      </c>
      <c r="N27" s="24">
        <v>2.82249</v>
      </c>
      <c r="O27" s="24">
        <v>2.83932</v>
      </c>
      <c r="P27" s="24"/>
      <c r="Q27" s="24">
        <v>8.4184699599</v>
      </c>
      <c r="R27" s="25"/>
      <c r="S27" s="21"/>
    </row>
    <row r="28" spans="5:19" ht="13.5" thickBot="1">
      <c r="E28" s="26"/>
      <c r="F28" s="26"/>
      <c r="G28" s="26"/>
      <c r="H28" s="26"/>
      <c r="J28" s="22" t="s">
        <v>6</v>
      </c>
      <c r="K28" s="23">
        <v>3501</v>
      </c>
      <c r="L28" s="23">
        <v>6500</v>
      </c>
      <c r="M28" s="21">
        <v>60</v>
      </c>
      <c r="N28" s="24">
        <v>2.40075</v>
      </c>
      <c r="O28" s="24">
        <v>2.4156</v>
      </c>
      <c r="P28" s="24"/>
      <c r="Q28" s="24">
        <v>7.2065090096999995</v>
      </c>
      <c r="R28" s="25"/>
      <c r="S28" s="21"/>
    </row>
    <row r="29" spans="2:19" ht="12.75">
      <c r="B29" s="74" t="s">
        <v>25</v>
      </c>
      <c r="C29" s="75"/>
      <c r="D29" s="75"/>
      <c r="E29" s="75"/>
      <c r="F29" s="75"/>
      <c r="G29" s="75"/>
      <c r="H29" s="76"/>
      <c r="J29" s="22" t="s">
        <v>7</v>
      </c>
      <c r="K29" s="23">
        <v>6501</v>
      </c>
      <c r="L29" s="23">
        <v>20000</v>
      </c>
      <c r="M29" s="21">
        <v>12</v>
      </c>
      <c r="N29" s="24">
        <v>9.543321428059999</v>
      </c>
      <c r="O29" s="24">
        <v>9.600926990000001</v>
      </c>
      <c r="P29" s="24"/>
      <c r="Q29" s="24"/>
      <c r="R29" s="25"/>
      <c r="S29" s="21"/>
    </row>
    <row r="30" spans="2:19" ht="12.75">
      <c r="B30" s="62" t="s">
        <v>26</v>
      </c>
      <c r="C30" s="63"/>
      <c r="D30" s="63"/>
      <c r="E30" s="63"/>
      <c r="F30" s="63"/>
      <c r="G30" s="63"/>
      <c r="H30" s="64"/>
      <c r="J30" s="22" t="s">
        <v>7</v>
      </c>
      <c r="K30" s="23">
        <v>6501</v>
      </c>
      <c r="L30" s="23">
        <v>20000</v>
      </c>
      <c r="M30" s="21">
        <v>18</v>
      </c>
      <c r="N30" s="24">
        <v>6.4561175214018</v>
      </c>
      <c r="O30" s="24">
        <v>6.4950880497</v>
      </c>
      <c r="P30" s="24"/>
      <c r="Q30" s="24">
        <v>19.801776054059992</v>
      </c>
      <c r="R30" s="25"/>
      <c r="S30" s="21"/>
    </row>
    <row r="31" spans="2:19" ht="12.75">
      <c r="B31" s="62" t="s">
        <v>27</v>
      </c>
      <c r="C31" s="63"/>
      <c r="D31" s="63"/>
      <c r="E31" s="63"/>
      <c r="F31" s="63"/>
      <c r="G31" s="63"/>
      <c r="H31" s="64"/>
      <c r="J31" s="22" t="s">
        <v>7</v>
      </c>
      <c r="K31" s="23">
        <v>6501</v>
      </c>
      <c r="L31" s="23">
        <v>20000</v>
      </c>
      <c r="M31" s="21">
        <v>24</v>
      </c>
      <c r="N31" s="24">
        <v>4.9931190774036</v>
      </c>
      <c r="O31" s="24">
        <v>5.02248545</v>
      </c>
      <c r="P31" s="24"/>
      <c r="Q31" s="24">
        <v>15.315</v>
      </c>
      <c r="R31" s="25"/>
      <c r="S31" s="21"/>
    </row>
    <row r="32" spans="2:19" ht="12.75">
      <c r="B32" s="62" t="s">
        <v>28</v>
      </c>
      <c r="C32" s="63"/>
      <c r="D32" s="63"/>
      <c r="E32" s="63"/>
      <c r="F32" s="63"/>
      <c r="G32" s="63"/>
      <c r="H32" s="64"/>
      <c r="J32" s="22" t="s">
        <v>7</v>
      </c>
      <c r="K32" s="23">
        <v>6501</v>
      </c>
      <c r="L32" s="23">
        <v>20000</v>
      </c>
      <c r="M32" s="17">
        <v>30</v>
      </c>
      <c r="N32" s="25">
        <v>4.112</v>
      </c>
      <c r="O32" s="25">
        <v>4.137</v>
      </c>
      <c r="Q32" s="25">
        <v>12.612</v>
      </c>
      <c r="R32" s="25"/>
      <c r="S32" s="21"/>
    </row>
    <row r="33" spans="2:19" ht="12.75">
      <c r="B33" s="38" t="s">
        <v>31</v>
      </c>
      <c r="C33" s="39"/>
      <c r="D33" s="39"/>
      <c r="E33" s="39"/>
      <c r="F33" s="39"/>
      <c r="G33" s="39"/>
      <c r="H33" s="40"/>
      <c r="J33" s="22" t="s">
        <v>7</v>
      </c>
      <c r="K33" s="23">
        <v>6501</v>
      </c>
      <c r="L33" s="23">
        <v>20000</v>
      </c>
      <c r="M33" s="21">
        <v>36</v>
      </c>
      <c r="N33" s="24">
        <v>3.4893649283401995</v>
      </c>
      <c r="O33" s="24">
        <v>3.5104274933</v>
      </c>
      <c r="P33" s="24"/>
      <c r="Q33" s="24">
        <v>10.70234899734</v>
      </c>
      <c r="R33" s="25"/>
      <c r="S33" s="21"/>
    </row>
    <row r="34" spans="2:19" ht="12.75">
      <c r="B34" s="38" t="s">
        <v>30</v>
      </c>
      <c r="C34" s="39"/>
      <c r="D34" s="39"/>
      <c r="E34" s="39"/>
      <c r="F34" s="39"/>
      <c r="G34" s="39"/>
      <c r="H34" s="40"/>
      <c r="J34" s="22" t="s">
        <v>7</v>
      </c>
      <c r="K34" s="23">
        <v>6501</v>
      </c>
      <c r="L34" s="23">
        <v>20000</v>
      </c>
      <c r="M34" s="21">
        <v>48</v>
      </c>
      <c r="N34" s="24">
        <v>2.7362019431838</v>
      </c>
      <c r="O34" s="24">
        <v>2.7527182527</v>
      </c>
      <c r="P34" s="24"/>
      <c r="Q34" s="24">
        <v>8.392297373459998</v>
      </c>
      <c r="R34" s="25"/>
      <c r="S34" s="21"/>
    </row>
    <row r="35" spans="2:19" ht="13.5" thickBot="1">
      <c r="B35" s="41" t="s">
        <v>29</v>
      </c>
      <c r="C35" s="42"/>
      <c r="D35" s="42"/>
      <c r="E35" s="42"/>
      <c r="F35" s="42"/>
      <c r="G35" s="42"/>
      <c r="H35" s="43"/>
      <c r="J35" s="22" t="s">
        <v>7</v>
      </c>
      <c r="K35" s="23">
        <v>6501</v>
      </c>
      <c r="L35" s="23">
        <v>20000</v>
      </c>
      <c r="M35" s="21">
        <v>60</v>
      </c>
      <c r="N35" s="24">
        <v>2.299</v>
      </c>
      <c r="O35" s="24">
        <v>2.313</v>
      </c>
      <c r="P35" s="24"/>
      <c r="Q35" s="24">
        <v>6.9818746998000005</v>
      </c>
      <c r="R35" s="25"/>
      <c r="S35" s="21"/>
    </row>
    <row r="36" spans="10:19" ht="12.75">
      <c r="J36" s="18" t="s">
        <v>8</v>
      </c>
      <c r="K36" s="23">
        <v>20001</v>
      </c>
      <c r="L36" s="23">
        <v>50000</v>
      </c>
      <c r="M36" s="19">
        <v>24</v>
      </c>
      <c r="N36" s="25">
        <v>4.814867811600001</v>
      </c>
      <c r="O36" s="25">
        <v>4.8439314</v>
      </c>
      <c r="P36" s="25">
        <v>14.4590480382348</v>
      </c>
      <c r="Q36" s="25">
        <v>14.5463259942</v>
      </c>
      <c r="R36" s="25"/>
      <c r="S36" s="21"/>
    </row>
    <row r="37" spans="10:17" ht="12.75">
      <c r="J37" s="22" t="s">
        <v>8</v>
      </c>
      <c r="K37" s="23">
        <v>20001</v>
      </c>
      <c r="L37" s="23">
        <v>50000</v>
      </c>
      <c r="M37" s="21">
        <v>30</v>
      </c>
      <c r="N37" s="24">
        <v>3.93743840616</v>
      </c>
      <c r="O37" s="24">
        <v>3.96120564</v>
      </c>
      <c r="P37" s="24">
        <v>11.824127533698478</v>
      </c>
      <c r="Q37" s="24">
        <v>11.89550053692</v>
      </c>
    </row>
    <row r="38" spans="10:17" ht="12.75">
      <c r="J38" s="22" t="s">
        <v>8</v>
      </c>
      <c r="K38" s="23">
        <v>20001</v>
      </c>
      <c r="L38" s="23">
        <v>50000</v>
      </c>
      <c r="M38" s="17">
        <v>36</v>
      </c>
      <c r="N38" s="55">
        <v>3.3250027608000003</v>
      </c>
      <c r="O38" s="55">
        <v>3.3450732000000003</v>
      </c>
      <c r="P38" s="55">
        <v>9.984983290682399</v>
      </c>
      <c r="Q38" s="55">
        <v>10.0452548196</v>
      </c>
    </row>
    <row r="39" spans="10:17" ht="12.75">
      <c r="J39" s="22" t="s">
        <v>8</v>
      </c>
      <c r="K39" s="23">
        <v>20001</v>
      </c>
      <c r="L39" s="23">
        <v>50000</v>
      </c>
      <c r="M39" s="17">
        <v>48</v>
      </c>
      <c r="N39" s="55">
        <v>2.595836952072</v>
      </c>
      <c r="O39" s="55">
        <v>2.6115059880000002</v>
      </c>
      <c r="P39" s="55">
        <v>7.795298367072215</v>
      </c>
      <c r="Q39" s="55">
        <v>7.842352481963999</v>
      </c>
    </row>
    <row r="40" spans="10:17" ht="13.5" thickBot="1">
      <c r="J40" s="22" t="s">
        <v>8</v>
      </c>
      <c r="K40" s="23">
        <v>20001</v>
      </c>
      <c r="L40" s="23">
        <v>50000</v>
      </c>
      <c r="M40" s="17">
        <v>60</v>
      </c>
      <c r="N40" s="56">
        <v>2.1588458572800002</v>
      </c>
      <c r="O40" s="56">
        <v>2.17187712</v>
      </c>
      <c r="P40" s="56">
        <v>6.483014109411839</v>
      </c>
      <c r="Q40" s="56">
        <v>6.52214699136</v>
      </c>
    </row>
    <row r="41" spans="10:17" ht="12.75">
      <c r="J41" s="22" t="s">
        <v>32</v>
      </c>
      <c r="K41" s="19">
        <v>50001</v>
      </c>
      <c r="L41" s="19">
        <v>120000</v>
      </c>
      <c r="M41" s="19">
        <v>24</v>
      </c>
      <c r="N41" s="57">
        <v>4.7060558244</v>
      </c>
      <c r="O41" s="58">
        <v>4.7344626000000005</v>
      </c>
      <c r="P41" s="57">
        <v>14.1322856406732</v>
      </c>
      <c r="Q41" s="57">
        <v>14.217591187799997</v>
      </c>
    </row>
    <row r="42" spans="10:17" ht="12.75">
      <c r="J42" s="22" t="s">
        <v>32</v>
      </c>
      <c r="K42" s="19">
        <v>50001</v>
      </c>
      <c r="L42" s="19">
        <v>120000</v>
      </c>
      <c r="M42" s="21">
        <v>30</v>
      </c>
      <c r="N42" s="55">
        <v>3.8390918076</v>
      </c>
      <c r="O42" s="59">
        <v>3.8622653999999996</v>
      </c>
      <c r="P42" s="55">
        <v>11.528792698222798</v>
      </c>
      <c r="Q42" s="55">
        <v>11.598382996199998</v>
      </c>
    </row>
    <row r="43" spans="10:17" ht="12.75">
      <c r="J43" s="22" t="s">
        <v>32</v>
      </c>
      <c r="K43" s="19">
        <v>50001</v>
      </c>
      <c r="L43" s="19">
        <v>120000</v>
      </c>
      <c r="M43" s="17">
        <v>36</v>
      </c>
      <c r="N43" s="55">
        <v>3.2616418211999996</v>
      </c>
      <c r="O43" s="59">
        <v>3.2813298</v>
      </c>
      <c r="P43" s="55">
        <v>9.7947103890636</v>
      </c>
      <c r="Q43" s="55">
        <v>9.853833389399998</v>
      </c>
    </row>
    <row r="44" spans="10:17" ht="12.75">
      <c r="J44" s="22" t="s">
        <v>32</v>
      </c>
      <c r="K44" s="19">
        <v>50001</v>
      </c>
      <c r="L44" s="19">
        <v>120000</v>
      </c>
      <c r="M44" s="17">
        <v>48</v>
      </c>
      <c r="N44" s="55">
        <v>2.5412508575999997</v>
      </c>
      <c r="O44" s="59">
        <v>2.5565904</v>
      </c>
      <c r="P44" s="55">
        <v>7.631376325372798</v>
      </c>
      <c r="Q44" s="55">
        <v>7.677440971199999</v>
      </c>
    </row>
    <row r="45" spans="10:17" ht="13.5" thickBot="1">
      <c r="J45" s="22" t="s">
        <v>32</v>
      </c>
      <c r="K45" s="19">
        <v>50001</v>
      </c>
      <c r="L45" s="19">
        <v>120000</v>
      </c>
      <c r="M45" s="17">
        <v>60</v>
      </c>
      <c r="N45" s="56">
        <v>2.1108874248</v>
      </c>
      <c r="O45" s="60">
        <v>2.1236292</v>
      </c>
      <c r="P45" s="56">
        <v>6.3389949366744</v>
      </c>
      <c r="Q45" s="56">
        <v>6.377258487599999</v>
      </c>
    </row>
    <row r="46" ht="12.75">
      <c r="J46" s="22"/>
    </row>
  </sheetData>
  <sheetProtection password="CDBE" sheet="1" objects="1" scenarios="1" selectLockedCells="1"/>
  <mergeCells count="15">
    <mergeCell ref="Y6:Z6"/>
    <mergeCell ref="E19:G19"/>
    <mergeCell ref="E17:G17"/>
    <mergeCell ref="C21:G23"/>
    <mergeCell ref="B2:H2"/>
    <mergeCell ref="B5:H5"/>
    <mergeCell ref="B29:H29"/>
    <mergeCell ref="B6:H6"/>
    <mergeCell ref="B7:H7"/>
    <mergeCell ref="B8:H8"/>
    <mergeCell ref="B4:H4"/>
    <mergeCell ref="B30:H30"/>
    <mergeCell ref="B31:H31"/>
    <mergeCell ref="B32:H32"/>
    <mergeCell ref="B3:H3"/>
  </mergeCells>
  <dataValidations count="4">
    <dataValidation type="list" allowBlank="1" showInputMessage="1" showErrorMessage="1" sqref="G14">
      <formula1>$U$14:$U$17</formula1>
    </dataValidation>
    <dataValidation type="decimal" allowBlank="1" showInputMessage="1" showErrorMessage="1" promptTitle="Importo da finanziare" errorTitle="Errore" error="Importo non valido" sqref="C14">
      <formula1>50.01</formula1>
      <formula2>1000000</formula2>
    </dataValidation>
    <dataValidation type="list" allowBlank="1" showInputMessage="1" showErrorMessage="1" promptTitle="Mesi di finanziamento richiesti" errorTitle="Errore" error="Numero di mesi non previsto" sqref="E14">
      <formula1>$S$13:$S$20</formula1>
    </dataValidation>
    <dataValidation allowBlank="1" showInputMessage="1" showErrorMessage="1" promptTitle="Mesi di finanziamento richiesti" errorTitle="Errore" error="Numero di mesi non previsto" sqref="F14 H14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GERARDINO</dc:creator>
  <cp:keywords/>
  <dc:description/>
  <cp:lastModifiedBy>GERARDINO</cp:lastModifiedBy>
  <dcterms:created xsi:type="dcterms:W3CDTF">2011-09-27T10:06:32Z</dcterms:created>
  <dcterms:modified xsi:type="dcterms:W3CDTF">2011-10-04T12:44:06Z</dcterms:modified>
  <cp:category/>
  <cp:version/>
  <cp:contentType/>
  <cp:contentStatus/>
</cp:coreProperties>
</file>